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CCL-Simulato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<sst xmlns="http://schemas.openxmlformats.org/spreadsheetml/2006/main" count="9" uniqueCount="9">
  <si>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PCCL-Simulator (Version 11.0)</t>
  </si>
  <si>
    <t xml:space="preserve">Geben Sie die sortierten CCL-Werte der Nebendiagnosen (absteigend geordnet) in Spalte C ein. 
Dies sind diejenigen CCL-Werte, die nach Durchführung des Ausschlussverfahrens verbleiben.</t>
  </si>
  <si>
    <t xml:space="preserve">Rang</t>
  </si>
  <si>
    <t xml:space="preserve">CCL-Wert</t>
  </si>
  <si>
    <t xml:space="preserve">CCL-Wert gewichtet</t>
  </si>
  <si>
    <t xml:space="preserve">CCL-Wert kumuliert</t>
  </si>
  <si>
    <t xml:space="preserve">PCCL-Wert ungerundet</t>
  </si>
  <si>
    <t xml:space="preserve">PCCL-Wert</t>
  </si>
  <si>
    <t xml:space="preserve">Dieser PCCL-Simulator kann zur PCCL-Berechnung ab SwissDRG-Version 11.0 verwendet werden. 
Für ältere Versionen nutzen Sie bitte die vorhergehende Version des PCCL-Simulators.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</si>
</sst>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1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30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sz val="9"/>
      <color rgb="FF595959"/>
      <name val="Calibri"/>
      <family val="2"/>
    </font>
    <font>
      <b val="true"/>
      <sz val="10"/>
      <color rgb="FF595959"/>
      <name val="Calibri"/>
      <family val="2"/>
    </font>
    <font>
      <sz val="10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rgb="FFE6E0EC"/>
        <bgColor rgb="FFD9D9D9"/>
      </patternFill>
    </fill>
    <fill>
      <patternFill patternType="solid">
        <fgColor rgb="FFCCC1DA"/>
        <bgColor rgb="FFE6B9B8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D9D9D9"/>
      </patternFill>
    </fill>
    <fill>
      <patternFill patternType="solid">
        <fgColor rgb="FFB3A2C7"/>
        <bgColor rgb="FF9999FF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FCD5B5"/>
        <bgColor rgb="FFFAC090"/>
      </patternFill>
    </fill>
    <fill>
      <patternFill patternType="solid">
        <fgColor rgb="FFFAC090"/>
        <bgColor rgb="FFE6B9B8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thick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78787"/>
      <rgbColor rgb="FF9999FF"/>
      <rgbColor rgb="FFC0504D"/>
      <rgbColor rgb="FFFCD5B5"/>
      <rgbColor rgb="FFE6E0EC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C3D69B"/>
      <rgbColor rgb="FFE6B9B8"/>
      <rgbColor rgb="FFB3A2C7"/>
      <rgbColor rgb="FFFAC090"/>
      <rgbColor rgb="FF3366FF"/>
      <rgbColor rgb="FF33CCCC"/>
      <rgbColor rgb="FF9BBB59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varyColors val="0"/>
        <c:ser>
          <c:idx val="0"/>
          <c:order val="0"/>
          <c:tx>
            <c:strRef>
              <c:f>'PCCL-Simulator'!$E$5</c:f>
              <c:strCache>
                <c:ptCount val="1"/>
                <c:pt idx="0">
                  <c:v>CCL-Wert kumuliert</c:v>
                </c:pt>
              </c:strCache>
            </c:strRef>
          </c:tx>
          <c:spPr>
            <a:solidFill>
              <a:srgbClr val="9bbb59"/>
            </a:solidFill>
            <a:ln w="28440">
              <a:solidFill>
                <a:srgbClr val="9bbb59"/>
              </a:solidFill>
              <a:round/>
            </a:ln>
          </c:spPr>
          <c:marker>
            <c:symbol val="none"/>
          </c:marker>
          <c:dLbls>
            <c:numFmt formatCode="0.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'PCCL-Simulator'!$B$6:$B$24</c:f>
              <c:strCach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strCache>
            </c:strRef>
          </c:cat>
          <c:val>
            <c:numRef>
              <c:f>'PCCL-Simulator'!$E$6:$E$24</c:f>
              <c:numCache>
                <c:formatCode>General</c:formatCode>
                <c:ptCount val="19"/>
                <c:pt idx="0">
                  <c:v>4</c:v>
                </c:pt>
                <c:pt idx="1">
                  <c:v>6.96327288272687</c:v>
                </c:pt>
                <c:pt idx="2">
                  <c:v>9.15851942710298</c:v>
                </c:pt>
                <c:pt idx="3">
                  <c:v>10.3782284063248</c:v>
                </c:pt>
                <c:pt idx="4">
                  <c:v>11.2818110420614</c:v>
                </c:pt>
                <c:pt idx="5">
                  <c:v>11.7280713623582</c:v>
                </c:pt>
                <c:pt idx="6">
                  <c:v>12.0586691388014</c:v>
                </c:pt>
                <c:pt idx="7">
                  <c:v>12.1811255670544</c:v>
                </c:pt>
                <c:pt idx="8">
                  <c:v>12.2718435203438</c:v>
                </c:pt>
                <c:pt idx="9">
                  <c:v>12.3390490330836</c:v>
                </c:pt>
                <c:pt idx="10">
                  <c:v>12.3390490330836</c:v>
                </c:pt>
                <c:pt idx="11">
                  <c:v>12.3390490330836</c:v>
                </c:pt>
                <c:pt idx="12">
                  <c:v>12.3390490330836</c:v>
                </c:pt>
                <c:pt idx="13">
                  <c:v>12.3390490330836</c:v>
                </c:pt>
                <c:pt idx="14">
                  <c:v>12.3390490330836</c:v>
                </c:pt>
                <c:pt idx="15">
                  <c:v>12.3390490330836</c:v>
                </c:pt>
                <c:pt idx="16">
                  <c:v>12.3390490330836</c:v>
                </c:pt>
                <c:pt idx="17">
                  <c:v>12.3390490330836</c:v>
                </c:pt>
                <c:pt idx="18">
                  <c:v>12.3390490330836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88671997"/>
        <c:axId val="73280857"/>
      </c:lineChart>
      <c:scatterChart>
        <c:scatterStyle val="lineMarker"/>
        <c:varyColors val="0"/>
        <c:ser>
          <c:idx val="1"/>
          <c:order val="1"/>
          <c:tx>
            <c:strRef>
              <c:f>"gewichteter CCL-Wert pro Diagnose"</c:f>
              <c:strCache>
                <c:ptCount val="1"/>
                <c:pt idx="0">
                  <c:v>gewichteter CCL-Wert pro Diagnose</c:v>
                </c:pt>
              </c:strCache>
            </c:strRef>
          </c:tx>
          <c:spPr>
            <a:solidFill>
              <a:srgbClr val="c0504d"/>
            </a:solidFill>
            <a:ln w="25560">
              <a:noFill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numFmt formatCode="0.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'PCCL-Simulator'!$B$6:$B$24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xVal>
          <c:yVal>
            <c:numRef>
              <c:f>'PCCL-Simulator'!$D$6:$D$24</c:f>
              <c:numCache>
                <c:formatCode>General</c:formatCode>
                <c:ptCount val="19"/>
                <c:pt idx="0">
                  <c:v>4</c:v>
                </c:pt>
                <c:pt idx="1">
                  <c:v>2.96327288272687</c:v>
                </c:pt>
                <c:pt idx="2">
                  <c:v>2.19524654437611</c:v>
                </c:pt>
                <c:pt idx="3">
                  <c:v>1.2197089792218</c:v>
                </c:pt>
                <c:pt idx="4">
                  <c:v>0.903582635736606</c:v>
                </c:pt>
                <c:pt idx="5">
                  <c:v>0.44626032029686</c:v>
                </c:pt>
                <c:pt idx="6">
                  <c:v>0.330597776443173</c:v>
                </c:pt>
                <c:pt idx="7">
                  <c:v>0.122456428252982</c:v>
                </c:pt>
                <c:pt idx="8">
                  <c:v>0.0907179532894125</c:v>
                </c:pt>
                <c:pt idx="9">
                  <c:v>0.0672055127397498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axId val="13593600"/>
        <c:axId val="1242861"/>
      </c:scatterChart>
      <c:catAx>
        <c:axId val="8867199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latin typeface="Calibri"/>
                  </a:rPr>
                  <a:t>Nebendiagnosen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3280857"/>
        <c:crosses val="autoZero"/>
        <c:auto val="1"/>
        <c:lblAlgn val="ctr"/>
        <c:lblOffset val="100"/>
      </c:catAx>
      <c:valAx>
        <c:axId val="7328085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latin typeface="Calibri"/>
                  </a:rPr>
                  <a:t>gewichteter CCL-Wert 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8671997"/>
        <c:crosses val="autoZero"/>
        <c:crossBetween val="midCat"/>
      </c:valAx>
      <c:catAx>
        <c:axId val="13593600"/>
        <c:scaling>
          <c:orientation val="minMax"/>
        </c:scaling>
        <c:delete val="1"/>
        <c:axPos val="t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242861"/>
        <c:crosses val="max"/>
        <c:auto val="1"/>
        <c:lblAlgn val="ctr"/>
        <c:lblOffset val="100"/>
      </c:catAx>
      <c:valAx>
        <c:axId val="1242861"/>
        <c:scaling>
          <c:orientation val="minMax"/>
        </c:scaling>
        <c:delete val="1"/>
        <c:axPos val="r"/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3593600"/>
        <c:crosses val="max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118800</xdr:colOff>
      <xdr:row>4</xdr:row>
      <xdr:rowOff>63720</xdr:rowOff>
    </xdr:from>
    <xdr:to>
      <xdr:col>11</xdr:col>
      <xdr:colOff>618120</xdr:colOff>
      <xdr:row>20</xdr:row>
      <xdr:rowOff>126360</xdr:rowOff>
    </xdr:to>
    <xdr:graphicFrame>
      <xdr:nvGraphicFramePr>
        <xdr:cNvPr id="0" name="Diagramm 1"/>
        <xdr:cNvGraphicFramePr/>
      </xdr:nvGraphicFramePr>
      <xdr:xfrm>
        <a:off x="2819160" y="1112400"/>
        <a:ext cx="5256720" cy="2863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8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J23" activeCellId="0" sqref="J23"/>
    </sheetView>
  </sheetViews>
  <sheetFormatPr defaultRowHeight="12.75" zeroHeight="false" outlineLevelRow="0" outlineLevelCol="0"/>
  <cols>
    <col collapsed="false" customWidth="true" hidden="false" outlineLevel="0" max="1" min="1" style="0" width="1.58"/>
    <col collapsed="false" customWidth="true" hidden="false" outlineLevel="0" max="2" min="2" style="0" width="8.42"/>
    <col collapsed="false" customWidth="true" hidden="false" outlineLevel="0" max="3" min="3" style="0" width="8.86"/>
    <col collapsed="false" customWidth="true" hidden="false" outlineLevel="0" max="5" min="4" style="0" width="9.71"/>
    <col collapsed="false" customWidth="true" hidden="false" outlineLevel="0" max="6" min="6" style="1" width="11.99"/>
    <col collapsed="false" customWidth="true" hidden="false" outlineLevel="0" max="7" min="7" style="1" width="18.42"/>
    <col collapsed="false" customWidth="true" hidden="false" outlineLevel="0" max="8" min="8" style="0" width="9.58"/>
    <col collapsed="false" customWidth="true" hidden="false" outlineLevel="0" max="12" min="9" style="0" width="9.14"/>
    <col collapsed="false" customWidth="true" hidden="false" outlineLevel="0" max="13" min="13" style="0" width="1.58"/>
    <col collapsed="false" customWidth="true" hidden="false" outlineLevel="0" max="1025" min="14" style="0" width="9.14"/>
  </cols>
  <sheetData>
    <row r="1" customFormat="false" ht="35.1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customFormat="false" ht="9.95" hidden="false" customHeight="true" outlineLevel="0" collapsed="false">
      <c r="A2" s="5"/>
      <c r="B2" s="6"/>
      <c r="C2" s="6"/>
      <c r="D2" s="6"/>
      <c r="E2" s="6"/>
      <c r="F2" s="7"/>
      <c r="G2" s="7"/>
      <c r="H2" s="6"/>
      <c r="I2" s="6"/>
      <c r="J2" s="6"/>
      <c r="K2" s="6"/>
      <c r="L2" s="6"/>
      <c r="M2" s="8"/>
    </row>
    <row r="3" customFormat="false" ht="27.6" hidden="false" customHeight="true" outlineLevel="0" collapsed="false">
      <c r="A3" s="5"/>
      <c r="B3" s="9" t="s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8"/>
    </row>
    <row r="4" customFormat="false" ht="9.95" hidden="false" customHeight="true" outlineLevel="0" collapsed="false">
      <c r="A4" s="5"/>
      <c r="B4" s="10"/>
      <c r="C4" s="10"/>
      <c r="D4" s="10"/>
      <c r="E4" s="10"/>
      <c r="F4" s="10"/>
      <c r="G4" s="10"/>
      <c r="H4" s="10"/>
      <c r="I4" s="6"/>
      <c r="J4" s="6"/>
      <c r="K4" s="6"/>
      <c r="L4" s="6"/>
      <c r="M4" s="8"/>
    </row>
    <row r="5" customFormat="false" ht="26.25" hidden="false" customHeight="false" outlineLevel="0" collapsed="false">
      <c r="A5" s="5"/>
      <c r="B5" s="11" t="s">
        <v>2</v>
      </c>
      <c r="C5" s="12" t="s">
        <v>3</v>
      </c>
      <c r="D5" s="13" t="s">
        <v>4</v>
      </c>
      <c r="E5" s="14" t="s">
        <v>5</v>
      </c>
      <c r="F5" s="6"/>
      <c r="G5" s="6"/>
      <c r="H5" s="6"/>
      <c r="I5" s="6"/>
      <c r="J5" s="6"/>
      <c r="K5" s="6"/>
      <c r="L5" s="6"/>
      <c r="M5" s="8"/>
    </row>
    <row r="6" customFormat="false" ht="12.95" hidden="false" customHeight="true" outlineLevel="0" collapsed="false">
      <c r="A6" s="5"/>
      <c r="B6" s="15" t="n">
        <v>1</v>
      </c>
      <c r="C6" s="16" t="n">
        <v>4</v>
      </c>
      <c r="D6" s="17" t="n">
        <f aca="false">EXP(-(B6-1)*0.3)*C6</f>
        <v>4</v>
      </c>
      <c r="E6" s="18" t="n">
        <f aca="false">D6</f>
        <v>4</v>
      </c>
      <c r="F6" s="6"/>
      <c r="G6" s="19"/>
      <c r="H6" s="19"/>
      <c r="I6" s="19"/>
      <c r="J6" s="19"/>
      <c r="K6" s="6"/>
      <c r="L6" s="6"/>
      <c r="M6" s="8"/>
    </row>
    <row r="7" customFormat="false" ht="12.95" hidden="false" customHeight="true" outlineLevel="0" collapsed="false">
      <c r="A7" s="5"/>
      <c r="B7" s="20" t="n">
        <v>2</v>
      </c>
      <c r="C7" s="21" t="n">
        <v>4</v>
      </c>
      <c r="D7" s="22" t="n">
        <f aca="false">EXP(-(B7-1)*0.3)*C7</f>
        <v>2.96327288272687</v>
      </c>
      <c r="E7" s="23" t="n">
        <f aca="false">E6+D7</f>
        <v>6.96327288272687</v>
      </c>
      <c r="F7" s="7"/>
      <c r="G7" s="7"/>
      <c r="H7" s="6"/>
      <c r="I7" s="6"/>
      <c r="J7" s="6"/>
      <c r="K7" s="6"/>
      <c r="L7" s="6"/>
      <c r="M7" s="8"/>
      <c r="N7" s="24"/>
      <c r="O7" s="24"/>
    </row>
    <row r="8" customFormat="false" ht="12.95" hidden="false" customHeight="true" outlineLevel="0" collapsed="false">
      <c r="A8" s="5"/>
      <c r="B8" s="20" t="n">
        <v>3</v>
      </c>
      <c r="C8" s="21" t="n">
        <v>4</v>
      </c>
      <c r="D8" s="22" t="n">
        <f aca="false">EXP(-(B8-1)*0.3)*C8</f>
        <v>2.19524654437611</v>
      </c>
      <c r="E8" s="23" t="n">
        <f aca="false">E7+D8</f>
        <v>9.15851942710298</v>
      </c>
      <c r="F8" s="7"/>
      <c r="G8" s="7"/>
      <c r="H8" s="6"/>
      <c r="I8" s="6"/>
      <c r="J8" s="6"/>
      <c r="K8" s="6"/>
      <c r="L8" s="6"/>
      <c r="M8" s="8"/>
      <c r="N8" s="24"/>
      <c r="O8" s="24"/>
    </row>
    <row r="9" customFormat="false" ht="12.95" hidden="false" customHeight="true" outlineLevel="0" collapsed="false">
      <c r="A9" s="5"/>
      <c r="B9" s="20" t="n">
        <v>4</v>
      </c>
      <c r="C9" s="21" t="n">
        <v>3</v>
      </c>
      <c r="D9" s="22" t="n">
        <f aca="false">EXP(-(B9-1)*0.3)*C9</f>
        <v>1.2197089792218</v>
      </c>
      <c r="E9" s="23" t="n">
        <f aca="false">E8+D9</f>
        <v>10.3782284063248</v>
      </c>
      <c r="F9" s="7"/>
      <c r="G9" s="7"/>
      <c r="H9" s="6"/>
      <c r="I9" s="6"/>
      <c r="J9" s="6"/>
      <c r="K9" s="6"/>
      <c r="L9" s="6"/>
      <c r="M9" s="8"/>
      <c r="N9" s="24"/>
      <c r="O9" s="24"/>
    </row>
    <row r="10" customFormat="false" ht="12.95" hidden="false" customHeight="true" outlineLevel="0" collapsed="false">
      <c r="A10" s="5"/>
      <c r="B10" s="20" t="n">
        <v>5</v>
      </c>
      <c r="C10" s="21" t="n">
        <v>3</v>
      </c>
      <c r="D10" s="22" t="n">
        <f aca="false">EXP(-(B10-1)*0.3)*C10</f>
        <v>0.903582635736606</v>
      </c>
      <c r="E10" s="23" t="n">
        <f aca="false">E9+D10</f>
        <v>11.2818110420614</v>
      </c>
      <c r="F10" s="7"/>
      <c r="G10" s="7"/>
      <c r="H10" s="6"/>
      <c r="I10" s="6"/>
      <c r="J10" s="6"/>
      <c r="K10" s="6"/>
      <c r="L10" s="6"/>
      <c r="M10" s="8"/>
      <c r="N10" s="24"/>
      <c r="O10" s="24"/>
    </row>
    <row r="11" customFormat="false" ht="12.95" hidden="false" customHeight="true" outlineLevel="0" collapsed="false">
      <c r="A11" s="5"/>
      <c r="B11" s="20" t="n">
        <v>6</v>
      </c>
      <c r="C11" s="21" t="n">
        <v>2</v>
      </c>
      <c r="D11" s="22" t="n">
        <f aca="false">EXP(-(B11-1)*0.3)*C11</f>
        <v>0.44626032029686</v>
      </c>
      <c r="E11" s="23" t="n">
        <f aca="false">E10+D11</f>
        <v>11.7280713623582</v>
      </c>
      <c r="F11" s="7"/>
      <c r="G11" s="7"/>
      <c r="H11" s="6"/>
      <c r="I11" s="6"/>
      <c r="J11" s="6"/>
      <c r="K11" s="6"/>
      <c r="L11" s="6"/>
      <c r="M11" s="8"/>
      <c r="N11" s="24"/>
      <c r="O11" s="24"/>
    </row>
    <row r="12" customFormat="false" ht="12.95" hidden="false" customHeight="true" outlineLevel="0" collapsed="false">
      <c r="A12" s="5"/>
      <c r="B12" s="20" t="n">
        <v>7</v>
      </c>
      <c r="C12" s="21" t="n">
        <v>2</v>
      </c>
      <c r="D12" s="22" t="n">
        <f aca="false">EXP(-(B12-1)*0.3)*C12</f>
        <v>0.330597776443173</v>
      </c>
      <c r="E12" s="23" t="n">
        <f aca="false">E11+D12</f>
        <v>12.0586691388014</v>
      </c>
      <c r="F12" s="7"/>
      <c r="G12" s="7"/>
      <c r="H12" s="6"/>
      <c r="I12" s="6"/>
      <c r="J12" s="6"/>
      <c r="K12" s="6"/>
      <c r="L12" s="6"/>
      <c r="M12" s="8"/>
      <c r="N12" s="24"/>
      <c r="O12" s="24"/>
    </row>
    <row r="13" customFormat="false" ht="12.95" hidden="false" customHeight="true" outlineLevel="0" collapsed="false">
      <c r="A13" s="5"/>
      <c r="B13" s="20" t="n">
        <v>8</v>
      </c>
      <c r="C13" s="21" t="n">
        <v>1</v>
      </c>
      <c r="D13" s="22" t="n">
        <f aca="false">EXP(-(B13-1)*0.3)*C13</f>
        <v>0.122456428252982</v>
      </c>
      <c r="E13" s="23" t="n">
        <f aca="false">E12+D13</f>
        <v>12.1811255670544</v>
      </c>
      <c r="F13" s="7"/>
      <c r="G13" s="7"/>
      <c r="H13" s="6"/>
      <c r="I13" s="6"/>
      <c r="J13" s="6"/>
      <c r="K13" s="6"/>
      <c r="L13" s="6"/>
      <c r="M13" s="8"/>
      <c r="N13" s="24"/>
      <c r="O13" s="24"/>
    </row>
    <row r="14" customFormat="false" ht="12.95" hidden="false" customHeight="true" outlineLevel="0" collapsed="false">
      <c r="A14" s="5"/>
      <c r="B14" s="20" t="n">
        <v>9</v>
      </c>
      <c r="C14" s="21" t="n">
        <v>1</v>
      </c>
      <c r="D14" s="22" t="n">
        <f aca="false">EXP(-(B14-1)*0.3)*C14</f>
        <v>0.0907179532894125</v>
      </c>
      <c r="E14" s="23" t="n">
        <f aca="false">E13+D14</f>
        <v>12.2718435203438</v>
      </c>
      <c r="F14" s="7"/>
      <c r="G14" s="7"/>
      <c r="H14" s="6"/>
      <c r="I14" s="6"/>
      <c r="J14" s="6"/>
      <c r="K14" s="6"/>
      <c r="L14" s="6"/>
      <c r="M14" s="8"/>
      <c r="N14" s="24"/>
      <c r="O14" s="24"/>
    </row>
    <row r="15" customFormat="false" ht="12.95" hidden="false" customHeight="true" outlineLevel="0" collapsed="false">
      <c r="A15" s="5"/>
      <c r="B15" s="20" t="n">
        <v>10</v>
      </c>
      <c r="C15" s="21" t="n">
        <v>1</v>
      </c>
      <c r="D15" s="22" t="n">
        <f aca="false">EXP(-(B15-1)*0.3)*C15</f>
        <v>0.0672055127397498</v>
      </c>
      <c r="E15" s="23" t="n">
        <f aca="false">E14+D15</f>
        <v>12.3390490330836</v>
      </c>
      <c r="F15" s="7"/>
      <c r="G15" s="7"/>
      <c r="H15" s="6"/>
      <c r="I15" s="6"/>
      <c r="J15" s="6"/>
      <c r="K15" s="6"/>
      <c r="L15" s="6"/>
      <c r="M15" s="8"/>
      <c r="N15" s="24"/>
      <c r="O15" s="24"/>
    </row>
    <row r="16" customFormat="false" ht="12.95" hidden="false" customHeight="true" outlineLevel="0" collapsed="false">
      <c r="A16" s="5"/>
      <c r="B16" s="20" t="n">
        <v>11</v>
      </c>
      <c r="C16" s="21" t="n">
        <v>0</v>
      </c>
      <c r="D16" s="22" t="n">
        <f aca="false">EXP(-(B16-1)*0.3)*C16</f>
        <v>0</v>
      </c>
      <c r="E16" s="23" t="n">
        <f aca="false">E15+D16</f>
        <v>12.3390490330836</v>
      </c>
      <c r="F16" s="7"/>
      <c r="G16" s="7"/>
      <c r="H16" s="6"/>
      <c r="I16" s="6"/>
      <c r="J16" s="6"/>
      <c r="K16" s="6"/>
      <c r="L16" s="6"/>
      <c r="M16" s="8"/>
      <c r="N16" s="24"/>
      <c r="O16" s="24"/>
    </row>
    <row r="17" customFormat="false" ht="12.95" hidden="false" customHeight="true" outlineLevel="0" collapsed="false">
      <c r="A17" s="5"/>
      <c r="B17" s="20" t="n">
        <v>12</v>
      </c>
      <c r="C17" s="21" t="n">
        <v>0</v>
      </c>
      <c r="D17" s="22" t="n">
        <f aca="false">EXP(-(B17-1)*0.3)*C17</f>
        <v>0</v>
      </c>
      <c r="E17" s="23" t="n">
        <f aca="false">E16+D17</f>
        <v>12.3390490330836</v>
      </c>
      <c r="F17" s="7"/>
      <c r="G17" s="7"/>
      <c r="H17" s="6"/>
      <c r="I17" s="6"/>
      <c r="J17" s="6"/>
      <c r="K17" s="6"/>
      <c r="L17" s="6"/>
      <c r="M17" s="8"/>
      <c r="N17" s="24"/>
      <c r="O17" s="24"/>
    </row>
    <row r="18" customFormat="false" ht="12.95" hidden="false" customHeight="true" outlineLevel="0" collapsed="false">
      <c r="A18" s="5"/>
      <c r="B18" s="20" t="n">
        <v>13</v>
      </c>
      <c r="C18" s="21" t="n">
        <v>0</v>
      </c>
      <c r="D18" s="22" t="n">
        <f aca="false">EXP(-(B18-1)*0.3)*C18</f>
        <v>0</v>
      </c>
      <c r="E18" s="23" t="n">
        <f aca="false">E17+D18</f>
        <v>12.3390490330836</v>
      </c>
      <c r="F18" s="7"/>
      <c r="G18" s="7"/>
      <c r="H18" s="6"/>
      <c r="I18" s="6"/>
      <c r="J18" s="6"/>
      <c r="K18" s="6"/>
      <c r="L18" s="6"/>
      <c r="M18" s="8"/>
      <c r="N18" s="24"/>
      <c r="O18" s="24"/>
    </row>
    <row r="19" customFormat="false" ht="12.95" hidden="false" customHeight="true" outlineLevel="0" collapsed="false">
      <c r="A19" s="5"/>
      <c r="B19" s="20" t="n">
        <v>14</v>
      </c>
      <c r="C19" s="21" t="n">
        <v>0</v>
      </c>
      <c r="D19" s="22" t="n">
        <f aca="false">EXP(-(B19-1)*0.3)*C19</f>
        <v>0</v>
      </c>
      <c r="E19" s="23" t="n">
        <f aca="false">E18+D19</f>
        <v>12.3390490330836</v>
      </c>
      <c r="F19" s="7"/>
      <c r="G19" s="7"/>
      <c r="H19" s="6"/>
      <c r="I19" s="6"/>
      <c r="J19" s="6"/>
      <c r="K19" s="6"/>
      <c r="L19" s="6"/>
      <c r="M19" s="8"/>
      <c r="N19" s="24"/>
      <c r="O19" s="24"/>
    </row>
    <row r="20" customFormat="false" ht="12.95" hidden="false" customHeight="true" outlineLevel="0" collapsed="false">
      <c r="A20" s="5"/>
      <c r="B20" s="20" t="n">
        <v>15</v>
      </c>
      <c r="C20" s="21" t="n">
        <v>0</v>
      </c>
      <c r="D20" s="22" t="n">
        <f aca="false">EXP(-(B20-1)*0.3)*C20</f>
        <v>0</v>
      </c>
      <c r="E20" s="23" t="n">
        <f aca="false">E19+D20</f>
        <v>12.3390490330836</v>
      </c>
      <c r="F20" s="7"/>
      <c r="G20" s="7"/>
      <c r="H20" s="6"/>
      <c r="I20" s="6"/>
      <c r="J20" s="6"/>
      <c r="K20" s="6"/>
      <c r="L20" s="6"/>
      <c r="M20" s="8"/>
      <c r="N20" s="24"/>
      <c r="O20" s="24"/>
    </row>
    <row r="21" customFormat="false" ht="12.95" hidden="false" customHeight="true" outlineLevel="0" collapsed="false">
      <c r="A21" s="5"/>
      <c r="B21" s="20" t="n">
        <v>16</v>
      </c>
      <c r="C21" s="21" t="n">
        <v>0</v>
      </c>
      <c r="D21" s="22" t="n">
        <f aca="false">EXP(-(B21-1)*0.3)*C21</f>
        <v>0</v>
      </c>
      <c r="E21" s="23" t="n">
        <f aca="false">E20+D21</f>
        <v>12.3390490330836</v>
      </c>
      <c r="F21" s="7"/>
      <c r="G21" s="7"/>
      <c r="H21" s="6"/>
      <c r="I21" s="6"/>
      <c r="J21" s="6"/>
      <c r="K21" s="6"/>
      <c r="L21" s="6"/>
      <c r="M21" s="8"/>
      <c r="N21" s="24"/>
      <c r="O21" s="24"/>
    </row>
    <row r="22" customFormat="false" ht="12.95" hidden="false" customHeight="true" outlineLevel="0" collapsed="false">
      <c r="A22" s="5"/>
      <c r="B22" s="20" t="n">
        <v>17</v>
      </c>
      <c r="C22" s="21" t="n">
        <v>0</v>
      </c>
      <c r="D22" s="22" t="n">
        <f aca="false">EXP(-(B22-1)*0.3)*C22</f>
        <v>0</v>
      </c>
      <c r="E22" s="23" t="n">
        <f aca="false">E21+D22</f>
        <v>12.3390490330836</v>
      </c>
      <c r="F22" s="7"/>
      <c r="G22" s="7"/>
      <c r="H22" s="6"/>
      <c r="I22" s="6"/>
      <c r="J22" s="6"/>
      <c r="K22" s="6"/>
      <c r="L22" s="6"/>
      <c r="M22" s="8"/>
      <c r="N22" s="24"/>
      <c r="O22" s="24"/>
    </row>
    <row r="23" customFormat="false" ht="12.95" hidden="false" customHeight="true" outlineLevel="0" collapsed="false">
      <c r="A23" s="5"/>
      <c r="B23" s="20" t="n">
        <v>18</v>
      </c>
      <c r="C23" s="21" t="n">
        <v>0</v>
      </c>
      <c r="D23" s="22" t="n">
        <f aca="false">EXP(-(B23-1)*0.3)*C23</f>
        <v>0</v>
      </c>
      <c r="E23" s="23" t="n">
        <f aca="false">E22+D23</f>
        <v>12.3390490330836</v>
      </c>
      <c r="F23" s="7"/>
      <c r="G23" s="25" t="s">
        <v>6</v>
      </c>
      <c r="H23" s="26" t="s">
        <v>7</v>
      </c>
      <c r="I23" s="6"/>
      <c r="J23" s="6"/>
      <c r="K23" s="6"/>
      <c r="L23" s="6"/>
      <c r="M23" s="8"/>
      <c r="N23" s="24"/>
      <c r="O23" s="24"/>
    </row>
    <row r="24" customFormat="false" ht="12.95" hidden="false" customHeight="true" outlineLevel="0" collapsed="false">
      <c r="A24" s="5"/>
      <c r="B24" s="27" t="n">
        <v>19</v>
      </c>
      <c r="C24" s="28" t="n">
        <v>0</v>
      </c>
      <c r="D24" s="29" t="n">
        <f aca="false">EXP(-(B24-1)*0.3)*C24</f>
        <v>0</v>
      </c>
      <c r="E24" s="30" t="n">
        <f aca="false">E23+D24</f>
        <v>12.3390490330836</v>
      </c>
      <c r="F24" s="7"/>
      <c r="G24" s="31" t="n">
        <f aca="false">IF(E24&lt;=1,0,IF(E24&lt;(3/0.3)^(3/4),4*LN(E24)/LN(3/0.3),4*1.15*(E24/(3/0.3)^(3/4)-1)/LN(3/0.3)+3))</f>
        <v>5.38577386816734</v>
      </c>
      <c r="H24" s="32" t="n">
        <f aca="false">IF(ROUND(G24,0)&gt;6,6,ROUND(G24,0))</f>
        <v>5</v>
      </c>
      <c r="I24" s="6"/>
      <c r="J24" s="6"/>
      <c r="K24" s="6"/>
      <c r="L24" s="6"/>
      <c r="M24" s="8"/>
      <c r="N24" s="24"/>
      <c r="O24" s="24"/>
    </row>
    <row r="25" customFormat="false" ht="9.95" hidden="false" customHeight="true" outlineLevel="0" collapsed="false">
      <c r="A25" s="5"/>
      <c r="B25" s="6"/>
      <c r="C25" s="6"/>
      <c r="D25" s="6"/>
      <c r="E25" s="6"/>
      <c r="F25" s="7"/>
      <c r="G25" s="7"/>
      <c r="H25" s="33"/>
      <c r="I25" s="6"/>
      <c r="J25" s="6"/>
      <c r="K25" s="6"/>
      <c r="L25" s="6"/>
      <c r="M25" s="8"/>
      <c r="N25" s="24"/>
      <c r="O25" s="24"/>
    </row>
    <row r="26" customFormat="false" ht="12.8" hidden="false" customHeight="true" outlineLevel="0" collapsed="false">
      <c r="A26" s="5"/>
      <c r="B26" s="6"/>
      <c r="C26" s="34" t="s">
        <v>8</v>
      </c>
      <c r="D26" s="34"/>
      <c r="E26" s="34"/>
      <c r="F26" s="34"/>
      <c r="G26" s="34"/>
      <c r="H26" s="34"/>
      <c r="I26" s="34"/>
      <c r="J26" s="34"/>
      <c r="K26" s="34"/>
      <c r="L26" s="6"/>
      <c r="M26" s="8"/>
      <c r="N26" s="24"/>
      <c r="O26" s="24"/>
    </row>
    <row r="27" customFormat="false" ht="13.5" hidden="false" customHeight="false" outlineLevel="0" collapsed="false">
      <c r="A27" s="5"/>
      <c r="B27" s="6"/>
      <c r="C27" s="34"/>
      <c r="D27" s="34"/>
      <c r="E27" s="34"/>
      <c r="F27" s="34"/>
      <c r="G27" s="34"/>
      <c r="H27" s="34"/>
      <c r="I27" s="34"/>
      <c r="J27" s="34"/>
      <c r="K27" s="34"/>
      <c r="L27" s="6"/>
      <c r="M27" s="8"/>
      <c r="N27" s="24"/>
      <c r="O27" s="24"/>
    </row>
    <row r="28" customFormat="false" ht="9.95" hidden="false" customHeight="true" outlineLevel="0" collapsed="false">
      <c r="A28" s="35"/>
      <c r="B28" s="36"/>
      <c r="C28" s="36"/>
      <c r="D28" s="36"/>
      <c r="E28" s="36"/>
      <c r="F28" s="37"/>
      <c r="G28" s="37"/>
      <c r="H28" s="36"/>
      <c r="I28" s="36"/>
      <c r="J28" s="36"/>
      <c r="K28" s="36"/>
      <c r="L28" s="36"/>
      <c r="M28" s="38"/>
      <c r="N28" s="24"/>
      <c r="O28" s="24"/>
    </row>
  </sheetData>
  <mergeCells count="3">
    <mergeCell ref="B1:L1"/>
    <mergeCell ref="B3:L3"/>
    <mergeCell ref="C26:K27"/>
  </mergeCells>
  <printOptions headings="false" gridLines="false" gridLinesSet="true" horizontalCentered="true" verticalCentered="true"/>
  <pageMargins left="0.747916666666667" right="0.747916666666667" top="0.984027777777778" bottom="0.984027777777778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&amp;CPCCL simulation&amp;RPage &amp;P</oddHeader>
    <oddFooter>&amp;C&amp;F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2022-03-31T08:13:58Z</dcterms:created>
  <dc:creator/>
  <dc:description/>
  <dc:language>en-US</dc:language>
  <cp:lastModifiedBy/>
  <cp:revision>1</cp:revision>
  <dc:subject/>
  <dc:title>PCCL-Simulation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MSDocType">
    <vt:lpwstr/>
  </property>
  <property fmtid="{D5CDD505-2E9C-101B-9397-08002B2CF9AE}" pid="4" name="DocSecurity">
    <vt:i4>0</vt:i4>
  </property>
  <property fmtid="{D5CDD505-2E9C-101B-9397-08002B2CF9AE}" pid="5" name="DraftType">
    <vt:lpwstr/>
  </property>
  <property fmtid="{D5CDD505-2E9C-101B-9397-08002B2CF9AE}" pid="6" name="HyperlinksChanged">
    <vt:bool>0</vt:bool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  <property fmtid="{D5CDD505-2E9C-101B-9397-08002B2CF9AE}" pid="10" name="WPLUSDataBaseName">
    <vt:lpwstr/>
  </property>
  <property fmtid="{D5CDD505-2E9C-101B-9397-08002B2CF9AE}" pid="11" name="WPLUSDocumentUNID">
    <vt:lpwstr/>
  </property>
  <property fmtid="{D5CDD505-2E9C-101B-9397-08002B2CF9AE}" pid="12" name="WPLUSServerName">
    <vt:lpwstr/>
  </property>
</Properties>
</file>